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mitrieva_nn\Desktop\договор субподряд\2022 год субподряд\ТЭЦ-10\26-2022-СП (проект)\Приложение №1 ВОР\"/>
    </mc:Choice>
  </mc:AlternateContent>
  <bookViews>
    <workbookView xWindow="0" yWindow="0" windowWidth="16455" windowHeight="12255"/>
  </bookViews>
  <sheets>
    <sheet name="дв" sheetId="1" r:id="rId1"/>
  </sheets>
  <definedNames>
    <definedName name="_xlnm._FilterDatabase" localSheetId="0" hidden="1">дв!$A$18:$Q$34</definedName>
    <definedName name="_xlnm.Print_Titles" localSheetId="0">дв!$18:$18</definedName>
    <definedName name="_xlnm.Print_Area" localSheetId="0">дв!$A$1:$P$34</definedName>
  </definedNames>
  <calcPr calcId="162913"/>
</workbook>
</file>

<file path=xl/calcChain.xml><?xml version="1.0" encoding="utf-8"?>
<calcChain xmlns="http://schemas.openxmlformats.org/spreadsheetml/2006/main">
  <c r="I24" i="1" l="1"/>
  <c r="O28" i="1" s="1"/>
  <c r="H24" i="1"/>
  <c r="D24" i="1"/>
  <c r="C24" i="1"/>
  <c r="I23" i="1"/>
  <c r="H23" i="1"/>
  <c r="D23" i="1"/>
  <c r="C23" i="1"/>
  <c r="A23" i="1"/>
  <c r="A24" i="1" s="1"/>
  <c r="J22" i="1"/>
  <c r="J24" i="1" s="1"/>
  <c r="D21" i="1"/>
  <c r="C21" i="1"/>
  <c r="J20" i="1"/>
  <c r="J21" i="1" s="1"/>
  <c r="J23" i="1" l="1"/>
  <c r="O29" i="1"/>
  <c r="O24" i="1"/>
  <c r="O25" i="1"/>
  <c r="O26" i="1"/>
  <c r="O27" i="1"/>
</calcChain>
</file>

<file path=xl/sharedStrings.xml><?xml version="1.0" encoding="utf-8"?>
<sst xmlns="http://schemas.openxmlformats.org/spreadsheetml/2006/main" count="69" uniqueCount="52">
  <si>
    <t>№ п/п</t>
  </si>
  <si>
    <t>Наименование работ</t>
  </si>
  <si>
    <t>Темп-ра тепл-ля</t>
  </si>
  <si>
    <t>Диаметр / мм</t>
  </si>
  <si>
    <t>Длина / м</t>
  </si>
  <si>
    <t>Конструкция теплоизоляции</t>
  </si>
  <si>
    <t>Покрывной слой</t>
  </si>
  <si>
    <t>Толщина изо-ляции / мм</t>
  </si>
  <si>
    <t>Объем работ</t>
  </si>
  <si>
    <t>Поставка материалов (заказчик/ подрядчик)</t>
  </si>
  <si>
    <t>м2</t>
  </si>
  <si>
    <t>м3</t>
  </si>
  <si>
    <t>Ед. изм.</t>
  </si>
  <si>
    <t>Кол-во</t>
  </si>
  <si>
    <t xml:space="preserve">Разборка тепловой изоляции </t>
  </si>
  <si>
    <t>маты м/в прош.</t>
  </si>
  <si>
    <t>Необходимые материалы</t>
  </si>
  <si>
    <t>Обоснование нормы расхода</t>
  </si>
  <si>
    <t>Норма расхода</t>
  </si>
  <si>
    <t>Наименование</t>
  </si>
  <si>
    <t>СОГЛАСОВАНО</t>
  </si>
  <si>
    <t>УТВЕРЖДАЮ</t>
  </si>
  <si>
    <t>Объект:</t>
  </si>
  <si>
    <t>Условия производства работ:</t>
  </si>
  <si>
    <t>плоскость</t>
  </si>
  <si>
    <t xml:space="preserve">Установка тепловой изоляции </t>
  </si>
  <si>
    <t>ГЭСН 26 прилож.26.3</t>
  </si>
  <si>
    <t>Маты минераловатные прошивные без обкладок МП-100 толщ.80</t>
  </si>
  <si>
    <t>НРМ 29 п.2;3</t>
  </si>
  <si>
    <t>Проволока т/о 1,2мм</t>
  </si>
  <si>
    <t>кг</t>
  </si>
  <si>
    <t>НРМ 63 п.1</t>
  </si>
  <si>
    <t>Сетка мет.плетеная (рабица) 20х20х1,6 (оцинк.)</t>
  </si>
  <si>
    <t xml:space="preserve"> </t>
  </si>
  <si>
    <t>НРМ 63 п.2</t>
  </si>
  <si>
    <t>НРМ 57 п.2.3</t>
  </si>
  <si>
    <t xml:space="preserve">Асбест хризотиловый А-6-30 </t>
  </si>
  <si>
    <t>т</t>
  </si>
  <si>
    <t xml:space="preserve">Портландцемент марки 400 </t>
  </si>
  <si>
    <t>корпус БСУ</t>
  </si>
  <si>
    <t xml:space="preserve">Замена участка БСУ-4А отм.10,0-21,5м (изоляция) </t>
  </si>
  <si>
    <t>Вредность (12%) К=1,0255 (коэффициент доплат к стоимости работ согласно общих частей Справочника БЦ)</t>
  </si>
  <si>
    <t>Установка и снятие лотка на сушильную камеру ШБМ</t>
  </si>
  <si>
    <t>Штукатурка по сетке</t>
  </si>
  <si>
    <t>Дефектная ведомость (Ведомость объемов работ)  № 4</t>
  </si>
  <si>
    <t>Раздел 1. T1024HFA10BB010KD01 ОБОРУДОВАНИЕ ПЫЛЕПРИГОТОВЛЕНИЯ С ШАРОВЫМИ МЕЛЬНИЦАМИ КОТЛА ПК-24 №4 инв.№ИЭ140199   
Бункер сырого угля А (Объем бункера, свыше 350 м3). Замена участка БСУ-4А отм.10,0-21,5м (изоляция)</t>
  </si>
  <si>
    <t xml:space="preserve">ОБОРУДОВАНИЕ ПЫЛЕПРИГОТОВЛЕНИЯ С ШАРОВЫМИ МЕЛЬНИЦАМИ КОТЛА ПК-24 №4 инв.№ИЭ140199   </t>
  </si>
  <si>
    <t>Приложение №1 к договору № 26-2022-СП от ____.____.2022г.</t>
  </si>
  <si>
    <t>Субподрядчик</t>
  </si>
  <si>
    <t>Генподорядчик:</t>
  </si>
  <si>
    <t>Начальник СМУ</t>
  </si>
  <si>
    <t>Е.В. Герасимов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</si>
</sst>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#,##0.000"/>
  </numFmts>
  <fonts count="19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</font>
    <font>
      <sz val="9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u/>
      <sz val="10"/>
      <name val="Arial"/>
      <family val="2"/>
      <charset val="204"/>
    </font>
    <font>
      <sz val="8"/>
      <name val="Arial"/>
      <family val="2"/>
    </font>
    <font>
      <i/>
      <sz val="10"/>
      <name val="Arial"/>
      <family val="2"/>
      <charset val="204"/>
    </font>
    <font>
      <b/>
      <sz val="12"/>
      <name val="Arial"/>
      <family val="2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4">
    <xf numFmtId="0" fontId="0" fillId="0" borderId="0"/>
    <xf numFmtId="0" fontId="7" fillId="0" borderId="0"/>
    <xf numFmtId="0" fontId="5" fillId="0" borderId="0"/>
    <xf numFmtId="0" fontId="5" fillId="0" borderId="0"/>
    <xf numFmtId="0" fontId="7" fillId="0" borderId="0"/>
    <xf numFmtId="0" fontId="12" fillId="0" borderId="1">
      <alignment horizontal="center"/>
    </xf>
    <xf numFmtId="0" fontId="7" fillId="0" borderId="0">
      <alignment vertical="top"/>
    </xf>
    <xf numFmtId="0" fontId="12" fillId="0" borderId="1">
      <alignment horizontal="center"/>
    </xf>
    <xf numFmtId="0" fontId="12" fillId="0" borderId="0">
      <alignment vertical="top"/>
    </xf>
    <xf numFmtId="0" fontId="7" fillId="0" borderId="0"/>
    <xf numFmtId="0" fontId="12" fillId="0" borderId="0">
      <alignment horizontal="right" vertical="top" wrapText="1"/>
    </xf>
    <xf numFmtId="0" fontId="12" fillId="0" borderId="0"/>
    <xf numFmtId="0" fontId="7" fillId="0" borderId="0"/>
    <xf numFmtId="0" fontId="7" fillId="0" borderId="0"/>
    <xf numFmtId="0" fontId="12" fillId="0" borderId="0"/>
    <xf numFmtId="0" fontId="7" fillId="0" borderId="0"/>
    <xf numFmtId="0" fontId="7" fillId="0" borderId="0"/>
    <xf numFmtId="0" fontId="12" fillId="0" borderId="1">
      <alignment horizontal="center" wrapText="1"/>
    </xf>
    <xf numFmtId="0" fontId="7" fillId="0" borderId="0">
      <alignment vertical="top"/>
    </xf>
    <xf numFmtId="0" fontId="7" fillId="0" borderId="0"/>
    <xf numFmtId="0" fontId="7" fillId="0" borderId="0"/>
    <xf numFmtId="0" fontId="12" fillId="0" borderId="0"/>
    <xf numFmtId="0" fontId="12" fillId="0" borderId="1">
      <alignment horizontal="center" wrapText="1"/>
    </xf>
    <xf numFmtId="9" fontId="7" fillId="0" borderId="0" applyFont="0" applyFill="0" applyBorder="0" applyAlignment="0" applyProtection="0"/>
    <xf numFmtId="0" fontId="12" fillId="0" borderId="1">
      <alignment horizontal="center"/>
    </xf>
    <xf numFmtId="0" fontId="12" fillId="0" borderId="1">
      <alignment horizontal="center" wrapText="1"/>
    </xf>
    <xf numFmtId="0" fontId="7" fillId="0" borderId="0"/>
    <xf numFmtId="0" fontId="12" fillId="0" borderId="0">
      <alignment horizontal="center"/>
    </xf>
    <xf numFmtId="0" fontId="12" fillId="0" borderId="0">
      <alignment horizontal="left" vertical="top"/>
    </xf>
    <xf numFmtId="0" fontId="12" fillId="0" borderId="0"/>
    <xf numFmtId="0" fontId="4" fillId="0" borderId="0"/>
    <xf numFmtId="164" fontId="5" fillId="0" borderId="0" applyFont="0" applyFill="0" applyBorder="0" applyAlignment="0" applyProtection="0"/>
    <xf numFmtId="0" fontId="3" fillId="0" borderId="0"/>
    <xf numFmtId="0" fontId="7" fillId="0" borderId="0" applyNumberFormat="0"/>
    <xf numFmtId="0" fontId="5" fillId="0" borderId="0"/>
    <xf numFmtId="0" fontId="3" fillId="0" borderId="0"/>
    <xf numFmtId="164" fontId="5" fillId="0" borderId="0" applyFont="0" applyFill="0" applyBorder="0" applyAlignment="0" applyProtection="0"/>
    <xf numFmtId="0" fontId="13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</cellStyleXfs>
  <cellXfs count="83">
    <xf numFmtId="0" fontId="0" fillId="0" borderId="0" xfId="0"/>
    <xf numFmtId="0" fontId="6" fillId="0" borderId="0" xfId="0" applyFont="1" applyFill="1" applyBorder="1" applyAlignment="1">
      <alignment horizontal="left" vertical="top"/>
    </xf>
    <xf numFmtId="49" fontId="5" fillId="0" borderId="0" xfId="1" applyNumberFormat="1" applyFont="1" applyFill="1" applyBorder="1" applyAlignment="1">
      <alignment horizontal="left" vertical="top"/>
    </xf>
    <xf numFmtId="0" fontId="5" fillId="0" borderId="0" xfId="0" applyFont="1" applyFill="1" applyAlignment="1">
      <alignment vertical="top"/>
    </xf>
    <xf numFmtId="0" fontId="5" fillId="0" borderId="0" xfId="0" applyFont="1" applyFill="1" applyBorder="1" applyAlignment="1">
      <alignment horizontal="right" vertical="top"/>
    </xf>
    <xf numFmtId="0" fontId="5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center" vertical="top" wrapText="1"/>
    </xf>
    <xf numFmtId="0" fontId="8" fillId="0" borderId="0" xfId="0" applyNumberFormat="1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vertical="top"/>
    </xf>
    <xf numFmtId="2" fontId="8" fillId="0" borderId="1" xfId="0" applyNumberFormat="1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vertical="top" wrapText="1"/>
    </xf>
    <xf numFmtId="0" fontId="11" fillId="0" borderId="0" xfId="0" applyFont="1" applyFill="1" applyAlignment="1">
      <alignment horizontal="center" vertical="top"/>
    </xf>
    <xf numFmtId="0" fontId="11" fillId="0" borderId="0" xfId="0" applyFont="1" applyFill="1" applyAlignment="1">
      <alignment vertical="top"/>
    </xf>
    <xf numFmtId="0" fontId="11" fillId="0" borderId="0" xfId="0" applyFont="1" applyFill="1" applyAlignment="1">
      <alignment horizontal="right" vertical="top"/>
    </xf>
    <xf numFmtId="0" fontId="11" fillId="0" borderId="0" xfId="0" applyFont="1" applyFill="1" applyAlignment="1">
      <alignment vertical="top" wrapText="1"/>
    </xf>
    <xf numFmtId="0" fontId="11" fillId="0" borderId="0" xfId="0" applyFont="1" applyFill="1" applyAlignment="1">
      <alignment horizontal="center" vertical="top" wrapText="1"/>
    </xf>
    <xf numFmtId="0" fontId="6" fillId="0" borderId="0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vertical="top"/>
    </xf>
    <xf numFmtId="0" fontId="5" fillId="0" borderId="0" xfId="1" applyNumberFormat="1" applyFont="1" applyFill="1" applyBorder="1" applyAlignment="1">
      <alignment vertical="top"/>
    </xf>
    <xf numFmtId="0" fontId="5" fillId="0" borderId="0" xfId="0" applyFont="1" applyFill="1" applyBorder="1" applyAlignment="1">
      <alignment horizontal="left" vertical="top"/>
    </xf>
    <xf numFmtId="0" fontId="6" fillId="0" borderId="0" xfId="0" applyNumberFormat="1" applyFont="1" applyFill="1" applyBorder="1" applyAlignment="1">
      <alignment horizontal="left" vertical="top" wrapText="1"/>
    </xf>
    <xf numFmtId="0" fontId="8" fillId="0" borderId="1" xfId="0" applyNumberFormat="1" applyFont="1" applyFill="1" applyBorder="1" applyAlignment="1">
      <alignment horizontal="center" vertical="top" wrapText="1"/>
    </xf>
    <xf numFmtId="0" fontId="8" fillId="0" borderId="1" xfId="0" applyNumberFormat="1" applyFont="1" applyFill="1" applyBorder="1" applyAlignment="1">
      <alignment horizontal="left" vertical="top" wrapText="1"/>
    </xf>
    <xf numFmtId="4" fontId="8" fillId="0" borderId="1" xfId="0" applyNumberFormat="1" applyFont="1" applyFill="1" applyBorder="1" applyAlignment="1">
      <alignment vertical="top"/>
    </xf>
    <xf numFmtId="0" fontId="5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left" vertical="top"/>
    </xf>
    <xf numFmtId="0" fontId="5" fillId="0" borderId="0" xfId="0" applyNumberFormat="1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center" vertical="top"/>
    </xf>
    <xf numFmtId="0" fontId="5" fillId="0" borderId="0" xfId="0" applyNumberFormat="1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 vertical="top"/>
    </xf>
    <xf numFmtId="0" fontId="5" fillId="0" borderId="0" xfId="0" applyNumberFormat="1" applyFont="1" applyFill="1" applyAlignment="1">
      <alignment vertical="top"/>
    </xf>
    <xf numFmtId="0" fontId="5" fillId="0" borderId="2" xfId="0" applyFont="1" applyFill="1" applyBorder="1" applyAlignment="1">
      <alignment horizontal="left" vertical="top"/>
    </xf>
    <xf numFmtId="0" fontId="8" fillId="0" borderId="0" xfId="0" applyFont="1" applyFill="1" applyBorder="1" applyAlignment="1">
      <alignment vertical="center"/>
    </xf>
    <xf numFmtId="0" fontId="5" fillId="0" borderId="0" xfId="4" applyFont="1" applyFill="1" applyBorder="1" applyAlignment="1">
      <alignment horizontal="right" vertical="top" wrapText="1"/>
    </xf>
    <xf numFmtId="0" fontId="8" fillId="0" borderId="0" xfId="0" applyFont="1" applyFill="1" applyAlignment="1">
      <alignment vertical="center"/>
    </xf>
    <xf numFmtId="2" fontId="8" fillId="0" borderId="1" xfId="0" applyNumberFormat="1" applyFont="1" applyFill="1" applyBorder="1" applyAlignment="1">
      <alignment horizontal="center" vertical="top"/>
    </xf>
    <xf numFmtId="0" fontId="16" fillId="0" borderId="0" xfId="4" applyFont="1" applyFill="1" applyAlignment="1">
      <alignment horizontal="right" vertical="center"/>
    </xf>
    <xf numFmtId="0" fontId="5" fillId="0" borderId="0" xfId="4" applyFont="1" applyFill="1" applyAlignment="1">
      <alignment vertical="top"/>
    </xf>
    <xf numFmtId="0" fontId="9" fillId="0" borderId="1" xfId="0" applyFont="1" applyFill="1" applyBorder="1" applyAlignment="1">
      <alignment horizontal="center" vertical="top"/>
    </xf>
    <xf numFmtId="0" fontId="9" fillId="0" borderId="1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2" fontId="9" fillId="0" borderId="1" xfId="0" applyNumberFormat="1" applyFont="1" applyFill="1" applyBorder="1" applyAlignment="1">
      <alignment horizontal="center" vertical="top"/>
    </xf>
    <xf numFmtId="2" fontId="18" fillId="0" borderId="1" xfId="0" applyNumberFormat="1" applyFont="1" applyFill="1" applyBorder="1" applyAlignment="1">
      <alignment vertical="top"/>
    </xf>
    <xf numFmtId="0" fontId="18" fillId="0" borderId="1" xfId="0" applyNumberFormat="1" applyFont="1" applyFill="1" applyBorder="1" applyAlignment="1">
      <alignment horizontal="center" vertical="top"/>
    </xf>
    <xf numFmtId="0" fontId="9" fillId="0" borderId="1" xfId="0" applyFont="1" applyFill="1" applyBorder="1" applyAlignment="1">
      <alignment horizontal="left" vertical="top" wrapText="1"/>
    </xf>
    <xf numFmtId="4" fontId="9" fillId="0" borderId="1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vertical="top"/>
    </xf>
    <xf numFmtId="2" fontId="8" fillId="0" borderId="0" xfId="0" applyNumberFormat="1" applyFont="1" applyFill="1" applyBorder="1" applyAlignment="1">
      <alignment vertical="top"/>
    </xf>
    <xf numFmtId="2" fontId="8" fillId="0" borderId="1" xfId="0" applyNumberFormat="1" applyFont="1" applyFill="1" applyBorder="1" applyAlignment="1">
      <alignment vertical="top"/>
    </xf>
    <xf numFmtId="0" fontId="8" fillId="0" borderId="1" xfId="0" applyNumberFormat="1" applyFont="1" applyFill="1" applyBorder="1" applyAlignment="1">
      <alignment vertical="top" wrapText="1"/>
    </xf>
    <xf numFmtId="0" fontId="8" fillId="0" borderId="1" xfId="0" applyNumberFormat="1" applyFont="1" applyFill="1" applyBorder="1" applyAlignment="1">
      <alignment vertical="top"/>
    </xf>
    <xf numFmtId="165" fontId="8" fillId="0" borderId="1" xfId="0" applyNumberFormat="1" applyFont="1" applyFill="1" applyBorder="1" applyAlignment="1">
      <alignment vertical="top"/>
    </xf>
    <xf numFmtId="0" fontId="6" fillId="0" borderId="0" xfId="4" applyFont="1" applyFill="1" applyBorder="1" applyAlignment="1">
      <alignment horizontal="right" vertical="top"/>
    </xf>
    <xf numFmtId="0" fontId="5" fillId="0" borderId="0" xfId="4" applyFont="1" applyFill="1" applyBorder="1" applyAlignment="1">
      <alignment horizontal="right" vertical="top"/>
    </xf>
    <xf numFmtId="0" fontId="5" fillId="0" borderId="0" xfId="33" applyFont="1" applyFill="1" applyBorder="1" applyAlignment="1">
      <alignment horizontal="right" vertical="top"/>
    </xf>
    <xf numFmtId="0" fontId="16" fillId="0" borderId="0" xfId="30" applyFont="1" applyFill="1" applyAlignment="1">
      <alignment horizontal="right" vertical="top"/>
    </xf>
    <xf numFmtId="0" fontId="5" fillId="0" borderId="0" xfId="0" applyFont="1" applyFill="1" applyBorder="1" applyAlignment="1">
      <alignment horizontal="left" vertical="top" wrapText="1"/>
    </xf>
    <xf numFmtId="0" fontId="6" fillId="0" borderId="0" xfId="4" applyFont="1" applyFill="1" applyBorder="1" applyAlignment="1">
      <alignment horizontal="left" vertical="top"/>
    </xf>
    <xf numFmtId="0" fontId="5" fillId="0" borderId="0" xfId="4" applyFont="1" applyFill="1" applyAlignment="1">
      <alignment horizontal="left" vertical="top"/>
    </xf>
    <xf numFmtId="0" fontId="5" fillId="0" borderId="0" xfId="4" applyFont="1" applyFill="1" applyBorder="1" applyAlignment="1">
      <alignment horizontal="left" vertical="top"/>
    </xf>
    <xf numFmtId="0" fontId="5" fillId="0" borderId="0" xfId="4" applyFont="1" applyFill="1" applyAlignment="1">
      <alignment horizontal="center" vertical="top"/>
    </xf>
    <xf numFmtId="0" fontId="16" fillId="0" borderId="0" xfId="38" applyNumberFormat="1" applyFont="1" applyFill="1" applyAlignment="1">
      <alignment horizontal="left" vertical="top"/>
    </xf>
    <xf numFmtId="0" fontId="5" fillId="0" borderId="0" xfId="4" applyFont="1" applyFill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NumberFormat="1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top"/>
    </xf>
    <xf numFmtId="0" fontId="8" fillId="0" borderId="1" xfId="0" applyNumberFormat="1" applyFont="1" applyFill="1" applyBorder="1" applyAlignment="1">
      <alignment horizontal="center" vertical="top"/>
    </xf>
    <xf numFmtId="1" fontId="8" fillId="0" borderId="0" xfId="53" applyNumberFormat="1" applyFont="1" applyFill="1" applyBorder="1" applyAlignment="1">
      <alignment vertical="top"/>
    </xf>
    <xf numFmtId="0" fontId="8" fillId="0" borderId="0" xfId="0" applyFont="1" applyFill="1" applyAlignment="1">
      <alignment vertical="top"/>
    </xf>
    <xf numFmtId="0" fontId="14" fillId="0" borderId="0" xfId="0" applyFont="1" applyFill="1" applyBorder="1" applyAlignment="1">
      <alignment horizontal="center" vertical="top"/>
    </xf>
    <xf numFmtId="0" fontId="9" fillId="2" borderId="3" xfId="0" applyFont="1" applyFill="1" applyBorder="1" applyAlignment="1">
      <alignment horizontal="center" vertical="top" wrapText="1"/>
    </xf>
    <xf numFmtId="0" fontId="9" fillId="2" borderId="5" xfId="0" applyFont="1" applyFill="1" applyBorder="1" applyAlignment="1">
      <alignment horizontal="center" vertical="top" wrapText="1"/>
    </xf>
    <xf numFmtId="0" fontId="9" fillId="2" borderId="4" xfId="0" applyFont="1" applyFill="1" applyBorder="1" applyAlignment="1">
      <alignment horizontal="center" vertical="top" wrapText="1"/>
    </xf>
    <xf numFmtId="0" fontId="17" fillId="0" borderId="0" xfId="0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top" wrapText="1"/>
    </xf>
    <xf numFmtId="0" fontId="9" fillId="0" borderId="3" xfId="0" applyNumberFormat="1" applyFont="1" applyFill="1" applyBorder="1" applyAlignment="1">
      <alignment horizontal="center" vertical="top"/>
    </xf>
    <xf numFmtId="0" fontId="9" fillId="0" borderId="4" xfId="0" applyNumberFormat="1" applyFont="1" applyFill="1" applyBorder="1" applyAlignment="1">
      <alignment horizontal="center" vertical="top"/>
    </xf>
    <xf numFmtId="0" fontId="8" fillId="0" borderId="1" xfId="0" applyNumberFormat="1" applyFont="1" applyFill="1" applyBorder="1" applyAlignment="1">
      <alignment horizontal="center" vertical="top"/>
    </xf>
    <xf numFmtId="0" fontId="9" fillId="0" borderId="1" xfId="0" applyNumberFormat="1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top"/>
    </xf>
  </cellXfs>
  <cellStyles count="54">
    <cellStyle name="Акт" xfId="5"/>
    <cellStyle name="АктМТСН" xfId="6"/>
    <cellStyle name="ВедРесурсов" xfId="7"/>
    <cellStyle name="ВедРесурсовАкт" xfId="8"/>
    <cellStyle name="Индексы" xfId="9"/>
    <cellStyle name="Итоги" xfId="10"/>
    <cellStyle name="ИтогоАктБазЦ" xfId="11"/>
    <cellStyle name="ИтогоАктБИМ" xfId="12"/>
    <cellStyle name="ИтогоАктРесМет" xfId="13"/>
    <cellStyle name="ИтогоБазЦ" xfId="14"/>
    <cellStyle name="ИтогоБИМ" xfId="15"/>
    <cellStyle name="ИтогоРесМет" xfId="16"/>
    <cellStyle name="ЛокСмета" xfId="17"/>
    <cellStyle name="ЛокСмМТСН" xfId="18"/>
    <cellStyle name="М29" xfId="19"/>
    <cellStyle name="ОбСмета" xfId="20"/>
    <cellStyle name="Обычный" xfId="0" builtinId="0"/>
    <cellStyle name="Обычный 11" xfId="30"/>
    <cellStyle name="Обычный 11 2" xfId="32"/>
    <cellStyle name="Обычный 11 2 2" xfId="44"/>
    <cellStyle name="Обычный 11 2 2 2" xfId="52"/>
    <cellStyle name="Обычный 11 2 3" xfId="42"/>
    <cellStyle name="Обычный 11 2 3 2" xfId="50"/>
    <cellStyle name="Обычный 11 2 4" xfId="47"/>
    <cellStyle name="Обычный 11 3" xfId="35"/>
    <cellStyle name="Обычный 11 3 2" xfId="45"/>
    <cellStyle name="Обычный 11 3 3" xfId="43"/>
    <cellStyle name="Обычный 11 3 3 2" xfId="51"/>
    <cellStyle name="Обычный 11 3 4" xfId="48"/>
    <cellStyle name="Обычный 11 4" xfId="41"/>
    <cellStyle name="Обычный 11 4 2" xfId="49"/>
    <cellStyle name="Обычный 11 5" xfId="46"/>
    <cellStyle name="Обычный 2" xfId="1"/>
    <cellStyle name="Обычный 2 2" xfId="38"/>
    <cellStyle name="Обычный 2 5" xfId="37"/>
    <cellStyle name="Обычный 3" xfId="3"/>
    <cellStyle name="Обычный 4" xfId="2"/>
    <cellStyle name="Обычный 5" xfId="34"/>
    <cellStyle name="Обычный 6" xfId="39"/>
    <cellStyle name="Обычный_ведомости 2006(КЦ)" xfId="33"/>
    <cellStyle name="Обычный_ГЗУ-II.04" xfId="4"/>
    <cellStyle name="Обычный_Лист1" xfId="53"/>
    <cellStyle name="Параметр" xfId="21"/>
    <cellStyle name="ПеременныеСметы" xfId="22"/>
    <cellStyle name="Процентный 2" xfId="23"/>
    <cellStyle name="РесСмета" xfId="24"/>
    <cellStyle name="СводкаСтоимРаб" xfId="25"/>
    <cellStyle name="СводРасч" xfId="26"/>
    <cellStyle name="Титул" xfId="27"/>
    <cellStyle name="Финансовый 2" xfId="36"/>
    <cellStyle name="Финансовый 3" xfId="40"/>
    <cellStyle name="Финансовый 8 2" xfId="31"/>
    <cellStyle name="Хвост" xfId="28"/>
    <cellStyle name="Экспертиза" xfId="29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34"/>
  <sheetViews>
    <sheetView tabSelected="1" view="pageBreakPreview" zoomScaleNormal="100" zoomScaleSheetLayoutView="100" workbookViewId="0">
      <selection activeCell="G46" sqref="G46"/>
    </sheetView>
  </sheetViews>
  <sheetFormatPr defaultColWidth="9.140625" defaultRowHeight="12" x14ac:dyDescent="0.2"/>
  <cols>
    <col min="1" max="1" width="5.5703125" style="12" customWidth="1"/>
    <col min="2" max="2" width="29" style="14" customWidth="1"/>
    <col min="3" max="3" width="5.42578125" style="12" customWidth="1"/>
    <col min="4" max="4" width="6.5703125" style="12" customWidth="1"/>
    <col min="5" max="5" width="7.28515625" style="12" customWidth="1"/>
    <col min="6" max="6" width="12.42578125" style="15" customWidth="1"/>
    <col min="7" max="7" width="15.140625" style="11" customWidth="1"/>
    <col min="8" max="8" width="5.42578125" style="12" customWidth="1"/>
    <col min="9" max="9" width="6.140625" style="12" customWidth="1"/>
    <col min="10" max="10" width="6.7109375" style="12" customWidth="1"/>
    <col min="11" max="11" width="15.85546875" style="12" customWidth="1"/>
    <col min="12" max="12" width="7.42578125" style="12" bestFit="1" customWidth="1"/>
    <col min="13" max="13" width="27" style="14" customWidth="1"/>
    <col min="14" max="14" width="3.7109375" style="14" customWidth="1"/>
    <col min="15" max="15" width="6.28515625" style="13" customWidth="1"/>
    <col min="16" max="16" width="11.85546875" style="12" customWidth="1"/>
    <col min="17" max="18" width="9.140625" style="8"/>
    <col min="19" max="16384" width="9.140625" style="12"/>
  </cols>
  <sheetData>
    <row r="1" spans="1:18" s="5" customFormat="1" ht="12.75" x14ac:dyDescent="0.2">
      <c r="A1" s="58"/>
      <c r="B1" s="28"/>
      <c r="C1" s="20"/>
      <c r="D1" s="4"/>
      <c r="E1" s="4"/>
      <c r="F1" s="4"/>
      <c r="H1" s="4"/>
      <c r="I1" s="20"/>
      <c r="P1" s="38" t="s">
        <v>47</v>
      </c>
    </row>
    <row r="2" spans="1:18" s="5" customFormat="1" ht="12.75" x14ac:dyDescent="0.2">
      <c r="A2" s="58"/>
      <c r="B2" s="28"/>
      <c r="C2" s="20"/>
      <c r="D2" s="4"/>
      <c r="E2" s="4"/>
      <c r="F2" s="4"/>
      <c r="G2" s="4"/>
      <c r="H2" s="4"/>
      <c r="I2" s="20"/>
      <c r="P2" s="4"/>
    </row>
    <row r="3" spans="1:18" s="39" customFormat="1" ht="12.75" x14ac:dyDescent="0.2">
      <c r="A3" s="59" t="s">
        <v>20</v>
      </c>
      <c r="P3" s="54" t="s">
        <v>21</v>
      </c>
    </row>
    <row r="4" spans="1:18" s="39" customFormat="1" ht="12.75" x14ac:dyDescent="0.2">
      <c r="J4" s="60"/>
      <c r="K4" s="60"/>
      <c r="P4" s="55"/>
    </row>
    <row r="5" spans="1:18" s="39" customFormat="1" ht="12.75" x14ac:dyDescent="0.2">
      <c r="J5" s="60"/>
      <c r="K5" s="60"/>
      <c r="P5" s="4"/>
    </row>
    <row r="6" spans="1:18" s="39" customFormat="1" ht="12.75" x14ac:dyDescent="0.2">
      <c r="A6" s="61"/>
      <c r="J6" s="60"/>
      <c r="K6" s="60"/>
      <c r="P6" s="56"/>
    </row>
    <row r="7" spans="1:18" s="39" customFormat="1" ht="12.75" x14ac:dyDescent="0.2">
      <c r="A7" s="61"/>
      <c r="D7" s="62"/>
      <c r="P7" s="55"/>
    </row>
    <row r="8" spans="1:18" s="39" customFormat="1" ht="12.75" x14ac:dyDescent="0.2">
      <c r="A8" s="63"/>
      <c r="B8" s="64"/>
      <c r="D8" s="62"/>
      <c r="E8" s="62"/>
      <c r="F8" s="62"/>
      <c r="G8" s="62"/>
      <c r="H8" s="62"/>
      <c r="P8" s="57"/>
    </row>
    <row r="9" spans="1:18" s="3" customFormat="1" ht="15.75" x14ac:dyDescent="0.2">
      <c r="A9" s="75" t="s">
        <v>44</v>
      </c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75"/>
      <c r="N9" s="75"/>
      <c r="O9" s="75"/>
      <c r="P9" s="75"/>
      <c r="Q9" s="5"/>
      <c r="R9" s="5"/>
    </row>
    <row r="10" spans="1:18" s="5" customFormat="1" ht="12.75" x14ac:dyDescent="0.2">
      <c r="A10" s="71"/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</row>
    <row r="11" spans="1:18" s="5" customFormat="1" ht="12.75" x14ac:dyDescent="0.2">
      <c r="A11" s="76" t="s">
        <v>40</v>
      </c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  <c r="P11" s="76"/>
    </row>
    <row r="12" spans="1:18" s="5" customFormat="1" ht="12.75" x14ac:dyDescent="0.2">
      <c r="A12" s="76"/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</row>
    <row r="13" spans="1:18" s="3" customFormat="1" ht="12.75" x14ac:dyDescent="0.2">
      <c r="A13" s="29"/>
      <c r="B13" s="35" t="s">
        <v>22</v>
      </c>
      <c r="C13" s="20" t="s">
        <v>46</v>
      </c>
      <c r="D13" s="16"/>
      <c r="E13" s="16"/>
      <c r="F13" s="16"/>
      <c r="G13" s="16"/>
      <c r="H13" s="16"/>
      <c r="I13" s="16"/>
      <c r="J13" s="21"/>
      <c r="K13" s="16"/>
      <c r="L13" s="16"/>
      <c r="N13" s="2"/>
      <c r="O13" s="2"/>
      <c r="P13" s="2"/>
      <c r="Q13" s="5"/>
      <c r="R13" s="5"/>
    </row>
    <row r="14" spans="1:18" s="3" customFormat="1" ht="12.75" x14ac:dyDescent="0.2">
      <c r="A14" s="29"/>
      <c r="C14" s="19"/>
      <c r="D14" s="16"/>
      <c r="E14" s="16"/>
      <c r="F14" s="16"/>
      <c r="G14" s="16"/>
      <c r="H14" s="16"/>
      <c r="I14" s="16"/>
      <c r="J14" s="21"/>
      <c r="K14" s="16"/>
      <c r="L14" s="16"/>
      <c r="N14" s="2"/>
      <c r="O14" s="2"/>
      <c r="P14" s="2"/>
      <c r="Q14" s="5"/>
      <c r="R14" s="5"/>
    </row>
    <row r="15" spans="1:18" s="3" customFormat="1" ht="12.75" x14ac:dyDescent="0.2">
      <c r="A15" s="29"/>
      <c r="B15" s="4"/>
      <c r="C15" s="19"/>
      <c r="D15" s="16"/>
      <c r="E15" s="16"/>
      <c r="F15" s="16"/>
      <c r="G15" s="16"/>
      <c r="H15" s="16"/>
      <c r="I15" s="16"/>
      <c r="J15" s="21"/>
      <c r="K15" s="16"/>
      <c r="L15" s="16"/>
      <c r="N15" s="2"/>
      <c r="O15" s="2"/>
      <c r="P15" s="2"/>
      <c r="Q15" s="5"/>
      <c r="R15" s="5"/>
    </row>
    <row r="16" spans="1:18" s="6" customFormat="1" ht="11.25" customHeight="1" x14ac:dyDescent="0.2">
      <c r="A16" s="77" t="s">
        <v>0</v>
      </c>
      <c r="B16" s="77" t="s">
        <v>1</v>
      </c>
      <c r="C16" s="77" t="s">
        <v>2</v>
      </c>
      <c r="D16" s="77" t="s">
        <v>3</v>
      </c>
      <c r="E16" s="77" t="s">
        <v>4</v>
      </c>
      <c r="F16" s="77" t="s">
        <v>5</v>
      </c>
      <c r="G16" s="77" t="s">
        <v>6</v>
      </c>
      <c r="H16" s="77" t="s">
        <v>7</v>
      </c>
      <c r="I16" s="77" t="s">
        <v>8</v>
      </c>
      <c r="J16" s="77"/>
      <c r="K16" s="77" t="s">
        <v>16</v>
      </c>
      <c r="L16" s="77"/>
      <c r="M16" s="77"/>
      <c r="N16" s="77"/>
      <c r="O16" s="77"/>
      <c r="P16" s="77" t="s">
        <v>9</v>
      </c>
    </row>
    <row r="17" spans="1:57" s="6" customFormat="1" ht="36" x14ac:dyDescent="0.2">
      <c r="A17" s="77"/>
      <c r="B17" s="77"/>
      <c r="C17" s="77"/>
      <c r="D17" s="77"/>
      <c r="E17" s="77"/>
      <c r="F17" s="77"/>
      <c r="G17" s="77"/>
      <c r="H17" s="77"/>
      <c r="I17" s="65" t="s">
        <v>10</v>
      </c>
      <c r="J17" s="9" t="s">
        <v>11</v>
      </c>
      <c r="K17" s="9" t="s">
        <v>17</v>
      </c>
      <c r="L17" s="9" t="s">
        <v>18</v>
      </c>
      <c r="M17" s="65" t="s">
        <v>19</v>
      </c>
      <c r="N17" s="65" t="s">
        <v>12</v>
      </c>
      <c r="O17" s="10" t="s">
        <v>13</v>
      </c>
      <c r="P17" s="77"/>
    </row>
    <row r="18" spans="1:57" s="7" customFormat="1" x14ac:dyDescent="0.2">
      <c r="A18" s="22">
        <v>1</v>
      </c>
      <c r="B18" s="22">
        <v>2</v>
      </c>
      <c r="C18" s="22">
        <v>3</v>
      </c>
      <c r="D18" s="22">
        <v>4</v>
      </c>
      <c r="E18" s="22">
        <v>5</v>
      </c>
      <c r="F18" s="22">
        <v>6</v>
      </c>
      <c r="G18" s="22">
        <v>7</v>
      </c>
      <c r="H18" s="22">
        <v>8</v>
      </c>
      <c r="I18" s="22">
        <v>9</v>
      </c>
      <c r="J18" s="22">
        <v>10</v>
      </c>
      <c r="K18" s="22">
        <v>11</v>
      </c>
      <c r="L18" s="22">
        <v>12</v>
      </c>
      <c r="M18" s="22">
        <v>13</v>
      </c>
      <c r="N18" s="22">
        <v>14</v>
      </c>
      <c r="O18" s="22">
        <v>15</v>
      </c>
      <c r="P18" s="22">
        <v>16</v>
      </c>
    </row>
    <row r="19" spans="1:57" s="18" customFormat="1" ht="33.75" customHeight="1" x14ac:dyDescent="0.2">
      <c r="A19" s="72" t="s">
        <v>45</v>
      </c>
      <c r="B19" s="73"/>
      <c r="C19" s="73"/>
      <c r="D19" s="73"/>
      <c r="E19" s="73"/>
      <c r="F19" s="73"/>
      <c r="G19" s="73"/>
      <c r="H19" s="73"/>
      <c r="I19" s="73"/>
      <c r="J19" s="73"/>
      <c r="K19" s="73"/>
      <c r="L19" s="73"/>
      <c r="M19" s="73"/>
      <c r="N19" s="73"/>
      <c r="O19" s="73"/>
      <c r="P19" s="74"/>
    </row>
    <row r="20" spans="1:57" s="36" customFormat="1" x14ac:dyDescent="0.2">
      <c r="A20" s="40"/>
      <c r="B20" s="46" t="s">
        <v>39</v>
      </c>
      <c r="C20" s="41">
        <v>100</v>
      </c>
      <c r="D20" s="78" t="s">
        <v>24</v>
      </c>
      <c r="E20" s="79"/>
      <c r="F20" s="41"/>
      <c r="G20" s="42"/>
      <c r="H20" s="40">
        <v>100</v>
      </c>
      <c r="I20" s="43">
        <v>48</v>
      </c>
      <c r="J20" s="43">
        <f>ROUND(I20*H20/1000,2)</f>
        <v>4.8</v>
      </c>
      <c r="K20" s="44"/>
      <c r="L20" s="45"/>
      <c r="M20" s="23"/>
      <c r="N20" s="22"/>
      <c r="O20" s="24"/>
      <c r="P20" s="66"/>
      <c r="Q20" s="69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34"/>
      <c r="AH20" s="34"/>
      <c r="AI20" s="34"/>
      <c r="AJ20" s="34"/>
      <c r="AK20" s="34"/>
      <c r="AL20" s="34"/>
      <c r="AM20" s="34"/>
      <c r="AN20" s="34"/>
      <c r="AO20" s="34"/>
      <c r="AP20" s="34"/>
      <c r="AQ20" s="34"/>
      <c r="AR20" s="34"/>
      <c r="AS20" s="34"/>
      <c r="AT20" s="34"/>
      <c r="AU20" s="34"/>
      <c r="AV20" s="34"/>
      <c r="AW20" s="34"/>
      <c r="AX20" s="34"/>
      <c r="AY20" s="34"/>
      <c r="AZ20" s="34"/>
      <c r="BA20" s="34"/>
      <c r="BB20" s="34"/>
      <c r="BC20" s="34"/>
      <c r="BD20" s="34"/>
      <c r="BE20" s="34"/>
    </row>
    <row r="21" spans="1:57" s="70" customFormat="1" ht="24" x14ac:dyDescent="0.2">
      <c r="A21" s="67">
        <v>1</v>
      </c>
      <c r="B21" s="17" t="s">
        <v>14</v>
      </c>
      <c r="C21" s="22">
        <f>C20</f>
        <v>100</v>
      </c>
      <c r="D21" s="80" t="str">
        <f>D20</f>
        <v>плоскость</v>
      </c>
      <c r="E21" s="80"/>
      <c r="F21" s="22" t="s">
        <v>15</v>
      </c>
      <c r="G21" s="65" t="s">
        <v>43</v>
      </c>
      <c r="H21" s="66"/>
      <c r="I21" s="37"/>
      <c r="J21" s="37">
        <f>J20</f>
        <v>4.8</v>
      </c>
      <c r="K21" s="44"/>
      <c r="L21" s="45"/>
      <c r="M21" s="46"/>
      <c r="N21" s="42"/>
      <c r="O21" s="47"/>
      <c r="P21" s="40"/>
      <c r="Q21" s="48"/>
      <c r="R21" s="49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</row>
    <row r="22" spans="1:57" s="48" customFormat="1" ht="24" x14ac:dyDescent="0.2">
      <c r="A22" s="40"/>
      <c r="B22" s="46" t="s">
        <v>42</v>
      </c>
      <c r="C22" s="41">
        <v>100</v>
      </c>
      <c r="D22" s="81" t="s">
        <v>24</v>
      </c>
      <c r="E22" s="81"/>
      <c r="F22" s="41"/>
      <c r="G22" s="42"/>
      <c r="H22" s="40">
        <v>58</v>
      </c>
      <c r="I22" s="43">
        <v>2.5</v>
      </c>
      <c r="J22" s="43">
        <f>ROUND(I22*H22/1000,2)</f>
        <v>0.15</v>
      </c>
      <c r="K22" s="44"/>
      <c r="L22" s="45"/>
      <c r="M22" s="23"/>
      <c r="N22" s="22"/>
      <c r="O22" s="24"/>
      <c r="P22" s="66"/>
    </row>
    <row r="23" spans="1:57" s="70" customFormat="1" ht="24" x14ac:dyDescent="0.2">
      <c r="A23" s="67">
        <f>21:21+1</f>
        <v>2</v>
      </c>
      <c r="B23" s="17" t="s">
        <v>14</v>
      </c>
      <c r="C23" s="22">
        <f>C22</f>
        <v>100</v>
      </c>
      <c r="D23" s="80" t="str">
        <f>D22</f>
        <v>плоскость</v>
      </c>
      <c r="E23" s="80"/>
      <c r="F23" s="22" t="s">
        <v>15</v>
      </c>
      <c r="G23" s="65" t="s">
        <v>43</v>
      </c>
      <c r="H23" s="66">
        <f>H22</f>
        <v>58</v>
      </c>
      <c r="I23" s="37">
        <f>I22</f>
        <v>2.5</v>
      </c>
      <c r="J23" s="37">
        <f>J22</f>
        <v>0.15</v>
      </c>
      <c r="K23" s="50"/>
      <c r="L23" s="66"/>
      <c r="M23" s="46"/>
      <c r="N23" s="42"/>
      <c r="O23" s="47"/>
      <c r="P23" s="40"/>
      <c r="Q23" s="48"/>
      <c r="R23" s="49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</row>
    <row r="24" spans="1:57" s="48" customFormat="1" ht="24" x14ac:dyDescent="0.2">
      <c r="A24" s="67">
        <f>A23+1</f>
        <v>3</v>
      </c>
      <c r="B24" s="17" t="s">
        <v>25</v>
      </c>
      <c r="C24" s="22">
        <f>C22</f>
        <v>100</v>
      </c>
      <c r="D24" s="80" t="str">
        <f>D22</f>
        <v>плоскость</v>
      </c>
      <c r="E24" s="80"/>
      <c r="F24" s="22" t="s">
        <v>15</v>
      </c>
      <c r="G24" s="65" t="s">
        <v>43</v>
      </c>
      <c r="H24" s="67">
        <f>H22</f>
        <v>58</v>
      </c>
      <c r="I24" s="37">
        <f>I22</f>
        <v>2.5</v>
      </c>
      <c r="J24" s="37">
        <f>J22</f>
        <v>0.15</v>
      </c>
      <c r="K24" s="50" t="s">
        <v>26</v>
      </c>
      <c r="L24" s="66">
        <v>1.24</v>
      </c>
      <c r="M24" s="23" t="s">
        <v>27</v>
      </c>
      <c r="N24" s="22" t="s">
        <v>11</v>
      </c>
      <c r="O24" s="24">
        <f>J24*L24</f>
        <v>0.186</v>
      </c>
      <c r="P24" s="66" t="s">
        <v>48</v>
      </c>
    </row>
    <row r="25" spans="1:57" s="48" customFormat="1" x14ac:dyDescent="0.2">
      <c r="A25" s="67"/>
      <c r="B25" s="17"/>
      <c r="C25" s="67"/>
      <c r="D25" s="82"/>
      <c r="E25" s="82"/>
      <c r="F25" s="22"/>
      <c r="G25" s="22"/>
      <c r="H25" s="66"/>
      <c r="I25" s="37"/>
      <c r="J25" s="37"/>
      <c r="K25" s="50" t="s">
        <v>28</v>
      </c>
      <c r="L25" s="66">
        <v>2.5</v>
      </c>
      <c r="M25" s="23" t="s">
        <v>29</v>
      </c>
      <c r="N25" s="22" t="s">
        <v>30</v>
      </c>
      <c r="O25" s="24">
        <f>J24*L25</f>
        <v>0.375</v>
      </c>
      <c r="P25" s="68" t="s">
        <v>48</v>
      </c>
    </row>
    <row r="26" spans="1:57" s="48" customFormat="1" ht="24" x14ac:dyDescent="0.2">
      <c r="A26" s="67"/>
      <c r="B26" s="51"/>
      <c r="C26" s="51"/>
      <c r="D26" s="82"/>
      <c r="E26" s="82"/>
      <c r="F26" s="51"/>
      <c r="G26" s="51"/>
      <c r="H26" s="51"/>
      <c r="I26" s="51"/>
      <c r="J26" s="51"/>
      <c r="K26" s="50" t="s">
        <v>31</v>
      </c>
      <c r="L26" s="66">
        <v>1.05</v>
      </c>
      <c r="M26" s="23" t="s">
        <v>32</v>
      </c>
      <c r="N26" s="22" t="s">
        <v>10</v>
      </c>
      <c r="O26" s="24">
        <f>I24*L26</f>
        <v>2.625</v>
      </c>
      <c r="P26" s="68" t="s">
        <v>48</v>
      </c>
    </row>
    <row r="27" spans="1:57" s="48" customFormat="1" ht="12" customHeight="1" x14ac:dyDescent="0.2">
      <c r="A27" s="67"/>
      <c r="B27" s="51"/>
      <c r="C27" s="51"/>
      <c r="D27" s="82"/>
      <c r="E27" s="82"/>
      <c r="F27" s="51" t="s">
        <v>33</v>
      </c>
      <c r="G27" s="51"/>
      <c r="H27" s="51"/>
      <c r="I27" s="51"/>
      <c r="J27" s="51"/>
      <c r="K27" s="50" t="s">
        <v>34</v>
      </c>
      <c r="L27" s="66">
        <v>0.03</v>
      </c>
      <c r="M27" s="23" t="s">
        <v>29</v>
      </c>
      <c r="N27" s="22" t="s">
        <v>30</v>
      </c>
      <c r="O27" s="24">
        <f>I24*L27</f>
        <v>7.4999999999999997E-2</v>
      </c>
      <c r="P27" s="68" t="s">
        <v>48</v>
      </c>
    </row>
    <row r="28" spans="1:57" s="48" customFormat="1" ht="12" customHeight="1" x14ac:dyDescent="0.2">
      <c r="A28" s="67"/>
      <c r="B28" s="52"/>
      <c r="C28" s="52"/>
      <c r="D28" s="82"/>
      <c r="E28" s="82"/>
      <c r="F28" s="52"/>
      <c r="G28" s="52"/>
      <c r="H28" s="52"/>
      <c r="I28" s="52"/>
      <c r="J28" s="52"/>
      <c r="K28" s="50" t="s">
        <v>35</v>
      </c>
      <c r="L28" s="66">
        <v>1.7999999999999999E-2</v>
      </c>
      <c r="M28" s="23" t="s">
        <v>36</v>
      </c>
      <c r="N28" s="22" t="s">
        <v>37</v>
      </c>
      <c r="O28" s="24">
        <f>I24*L28</f>
        <v>4.4999999999999998E-2</v>
      </c>
      <c r="P28" s="68" t="s">
        <v>48</v>
      </c>
    </row>
    <row r="29" spans="1:57" s="48" customFormat="1" x14ac:dyDescent="0.2">
      <c r="A29" s="67"/>
      <c r="B29" s="52"/>
      <c r="C29" s="52"/>
      <c r="D29" s="82"/>
      <c r="E29" s="82"/>
      <c r="F29" s="52"/>
      <c r="G29" s="52"/>
      <c r="H29" s="52"/>
      <c r="I29" s="52"/>
      <c r="J29" s="52"/>
      <c r="K29" s="50" t="s">
        <v>35</v>
      </c>
      <c r="L29" s="66">
        <v>5.1999999999999998E-3</v>
      </c>
      <c r="M29" s="23" t="s">
        <v>38</v>
      </c>
      <c r="N29" s="22" t="s">
        <v>37</v>
      </c>
      <c r="O29" s="53">
        <f>I24*L29</f>
        <v>1.2999999999999999E-2</v>
      </c>
      <c r="P29" s="68" t="s">
        <v>48</v>
      </c>
    </row>
    <row r="30" spans="1:57" ht="12.75" x14ac:dyDescent="0.2">
      <c r="A30" s="25"/>
      <c r="B30" s="4" t="s">
        <v>23</v>
      </c>
      <c r="C30" s="26" t="s">
        <v>41</v>
      </c>
      <c r="D30" s="3"/>
      <c r="E30" s="27"/>
      <c r="F30" s="20"/>
      <c r="G30" s="28"/>
      <c r="H30" s="29"/>
      <c r="I30" s="30"/>
      <c r="J30" s="28"/>
      <c r="K30" s="28"/>
      <c r="L30" s="28"/>
      <c r="M30" s="3"/>
      <c r="N30" s="3"/>
      <c r="O30" s="31"/>
      <c r="P30" s="3"/>
    </row>
    <row r="31" spans="1:57" ht="12.75" x14ac:dyDescent="0.2">
      <c r="A31" s="25"/>
      <c r="B31" s="4"/>
      <c r="C31" s="26"/>
      <c r="D31" s="3"/>
      <c r="E31" s="27"/>
      <c r="F31" s="20"/>
      <c r="G31" s="28"/>
      <c r="H31" s="29"/>
      <c r="I31" s="30"/>
      <c r="J31" s="28"/>
      <c r="K31" s="28"/>
      <c r="L31" s="28"/>
      <c r="M31" s="3"/>
      <c r="N31" s="3"/>
      <c r="O31" s="31"/>
      <c r="P31" s="3"/>
    </row>
    <row r="32" spans="1:57" ht="12.75" x14ac:dyDescent="0.2">
      <c r="A32" s="25"/>
      <c r="G32" s="28"/>
      <c r="I32" s="30"/>
      <c r="K32" s="1" t="s">
        <v>49</v>
      </c>
      <c r="L32" s="28"/>
      <c r="M32" s="3"/>
      <c r="N32" s="3"/>
      <c r="O32" s="31"/>
      <c r="P32" s="3"/>
    </row>
    <row r="33" spans="1:18" s="3" customFormat="1" ht="12.75" x14ac:dyDescent="0.2">
      <c r="A33" s="29"/>
      <c r="G33" s="32"/>
      <c r="I33" s="12"/>
      <c r="K33" s="33" t="s">
        <v>50</v>
      </c>
      <c r="L33" s="33"/>
      <c r="M33" s="33"/>
      <c r="N33" s="33"/>
      <c r="O33" s="20" t="s">
        <v>51</v>
      </c>
      <c r="Q33" s="5"/>
      <c r="R33" s="5"/>
    </row>
    <row r="34" spans="1:18" s="3" customFormat="1" ht="12.75" x14ac:dyDescent="0.2">
      <c r="G34" s="32"/>
      <c r="I34" s="12"/>
      <c r="Q34" s="5"/>
      <c r="R34" s="5"/>
    </row>
  </sheetData>
  <autoFilter ref="A18:Q34"/>
  <sortState ref="B14:C19">
    <sortCondition ref="C14"/>
  </sortState>
  <mergeCells count="26">
    <mergeCell ref="D20:E20"/>
    <mergeCell ref="D21:E21"/>
    <mergeCell ref="D22:E22"/>
    <mergeCell ref="D23:E23"/>
    <mergeCell ref="D29:E29"/>
    <mergeCell ref="D24:E24"/>
    <mergeCell ref="D25:E25"/>
    <mergeCell ref="D26:E26"/>
    <mergeCell ref="D27:E27"/>
    <mergeCell ref="D28:E28"/>
    <mergeCell ref="A10:P10"/>
    <mergeCell ref="A19:P19"/>
    <mergeCell ref="A9:P9"/>
    <mergeCell ref="A11:P11"/>
    <mergeCell ref="A12:P12"/>
    <mergeCell ref="I16:J16"/>
    <mergeCell ref="A16:A17"/>
    <mergeCell ref="B16:B17"/>
    <mergeCell ref="C16:C17"/>
    <mergeCell ref="D16:D17"/>
    <mergeCell ref="E16:E17"/>
    <mergeCell ref="G16:G17"/>
    <mergeCell ref="P16:P17"/>
    <mergeCell ref="F16:F17"/>
    <mergeCell ref="K16:O16"/>
    <mergeCell ref="H16:H17"/>
  </mergeCells>
  <printOptions horizontalCentered="1"/>
  <pageMargins left="0.19685039370078741" right="0.19685039370078741" top="0.39370078740157483" bottom="0.35433070866141736" header="0.31496062992125984" footer="0.15748031496062992"/>
  <pageSetup paperSize="9" scale="85" orientation="landscape" blackAndWhite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дв</vt:lpstr>
      <vt:lpstr>дв!Заголовки_для_печати</vt:lpstr>
      <vt:lpstr>дв!Область_печати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Бабынина Анастасия Олеговна</dc:creator>
  <cp:lastModifiedBy>admins</cp:lastModifiedBy>
  <cp:lastPrinted>2022-06-21T03:01:08Z</cp:lastPrinted>
  <dcterms:created xsi:type="dcterms:W3CDTF">2016-12-16T05:40:22Z</dcterms:created>
  <dcterms:modified xsi:type="dcterms:W3CDTF">2022-06-21T03:02:58Z</dcterms:modified>
</cp:coreProperties>
</file>