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mitrieva_nn\Desktop\договор субподряд\2022 год субподряд\ТЭЦ-10\26-2022-СП (проект)\Приложение №1 ВОР\"/>
    </mc:Choice>
  </mc:AlternateContent>
  <bookViews>
    <workbookView xWindow="-15" yWindow="6375" windowWidth="15480" windowHeight="6420"/>
  </bookViews>
  <sheets>
    <sheet name="Деф.вед" sheetId="8" r:id="rId1"/>
  </sheets>
  <definedNames>
    <definedName name="_xlnm._FilterDatabase" localSheetId="0" hidden="1">Деф.вед!$A$18:$L$37</definedName>
    <definedName name="_xlnm.Print_Titles" localSheetId="0">Деф.вед!$18:$18</definedName>
    <definedName name="_xlnm.Print_Area" localSheetId="0">Деф.вед!$A$1:$L$38</definedName>
  </definedNames>
  <calcPr calcId="162913" fullPrecision="0"/>
</workbook>
</file>

<file path=xl/calcChain.xml><?xml version="1.0" encoding="utf-8"?>
<calcChain xmlns="http://schemas.openxmlformats.org/spreadsheetml/2006/main">
  <c r="K29" i="8" l="1"/>
  <c r="A21" i="8" l="1"/>
  <c r="A27" i="8" s="1"/>
  <c r="A28" i="8" s="1"/>
  <c r="K33" i="8" l="1"/>
  <c r="K32" i="8"/>
  <c r="K31" i="8"/>
  <c r="K30" i="8"/>
  <c r="K26" i="8"/>
  <c r="K25" i="8"/>
  <c r="K24" i="8"/>
  <c r="K23" i="8"/>
  <c r="K22" i="8"/>
</calcChain>
</file>

<file path=xl/comments1.xml><?xml version="1.0" encoding="utf-8"?>
<comments xmlns="http://schemas.openxmlformats.org/spreadsheetml/2006/main">
  <authors>
    <author>Бабынина Анастасия Олеговна</author>
  </authors>
  <commentList>
    <comment ref="I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</commentList>
</comments>
</file>

<file path=xl/sharedStrings.xml><?xml version="1.0" encoding="utf-8"?>
<sst xmlns="http://schemas.openxmlformats.org/spreadsheetml/2006/main" count="68" uniqueCount="38">
  <si>
    <t>Наименование</t>
  </si>
  <si>
    <t>Ед. изм.</t>
  </si>
  <si>
    <t>№ п/п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</si>
  <si>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</si>
  <si>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</si>
  <si>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</si>
  <si>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</t>
  </si>
  <si>
    <t>Кол-во</t>
  </si>
  <si>
    <t>Условия производства работ:</t>
  </si>
  <si>
    <t>Объект:</t>
  </si>
  <si>
    <t>СОГЛАСОВАНО</t>
  </si>
  <si>
    <t>УТВЕРЖДАЮ</t>
  </si>
  <si>
    <t>Поставка (заказчик/ подрядчик)</t>
  </si>
  <si>
    <t>т</t>
  </si>
  <si>
    <t>кг</t>
  </si>
  <si>
    <t>10м2</t>
  </si>
  <si>
    <t>Ветошь</t>
  </si>
  <si>
    <t>Ксилол</t>
  </si>
  <si>
    <r>
      <t>6,46</t>
    </r>
    <r>
      <rPr>
        <i/>
        <sz val="7"/>
        <rFont val="Arial"/>
        <family val="2"/>
        <charset val="204"/>
      </rPr>
      <t xml:space="preserve">
64,6 / 10</t>
    </r>
  </si>
  <si>
    <t>Растворитель № 646</t>
  </si>
  <si>
    <t>Лак кремнийорганический термостойкий КО-815</t>
  </si>
  <si>
    <t>Пудра алюминиевая ПАП-1</t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</si>
  <si>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</si>
  <si>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</si>
  <si>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</si>
  <si>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</si>
  <si>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t>Использование (лом, утиль, мусор, реализация, повторное использование)</t>
  </si>
  <si>
    <r>
      <t>32,04</t>
    </r>
    <r>
      <rPr>
        <i/>
        <sz val="7"/>
        <rFont val="Arial"/>
        <family val="2"/>
        <charset val="204"/>
      </rPr>
      <t xml:space="preserve">
320,4 / 10</t>
    </r>
  </si>
  <si>
    <t xml:space="preserve">ОБОРУДОВАНИЕ ПЫЛЕПРИГОТОВЛЕНИЯ С ШАРОВЫМИ МЕЛЬНИЦАМИ КОТЛА ПК-24 №4 инв.№ИЭ140199   </t>
  </si>
  <si>
    <t>Вредность (12%) К=1,0255 (коэффициент доплат к стоимости работ согласно общих частей Справочника БЦ)</t>
  </si>
  <si>
    <t>Раздел 3. T1024HFA10BB010KD01 ОБОРУДОВАНИЕ ПЫЛЕПРИГОТОВЛЕНИЯ С ШАРОВЫМИ МЕЛЬНИЦАМИ КОТЛА ПК-24 №4 инв.№ИЭ140199   
Бункер сырого угля А (Объем бункера, свыше 350 м3). Замена участка БСУ-4А отм.10,0-21,5м (АКЗ)</t>
  </si>
  <si>
    <t>Дефектная ведомость (Ведомость объемов работ) № 3</t>
  </si>
  <si>
    <t>Замена участка БСУ-4А отм.10,0-21,50м (АКЗ)</t>
  </si>
  <si>
    <t>Приложение №1 к договору № 26-2022-СП от ____.____.2022г.</t>
  </si>
  <si>
    <t>Субподрядчик</t>
  </si>
  <si>
    <t>Генподрядчик:</t>
  </si>
  <si>
    <t>Начальник СМУ</t>
  </si>
  <si>
    <t>Е.В. Герасимов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</si>
</sst>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i/>
      <sz val="7"/>
      <name val="Arial"/>
      <family val="2"/>
      <charset val="204"/>
    </font>
    <font>
      <sz val="7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5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2" fillId="0" borderId="0" applyNumberFormat="0"/>
  </cellStyleXfs>
  <cellXfs count="56">
    <xf numFmtId="0" fontId="0" fillId="0" borderId="0" xfId="0"/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5" fillId="0" borderId="0" xfId="1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right" vertical="top" wrapText="1"/>
    </xf>
    <xf numFmtId="0" fontId="9" fillId="0" borderId="0" xfId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2" xfId="0" applyFont="1" applyFill="1" applyBorder="1" applyAlignment="1">
      <alignment horizontal="left" vertical="top"/>
    </xf>
    <xf numFmtId="0" fontId="10" fillId="0" borderId="1" xfId="1" applyFont="1" applyFill="1" applyBorder="1" applyAlignment="1">
      <alignment horizontal="center" vertical="top" wrapText="1"/>
    </xf>
    <xf numFmtId="0" fontId="5" fillId="0" borderId="1" xfId="0" quotePrefix="1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10" fillId="0" borderId="0" xfId="0" applyNumberFormat="1" applyFont="1" applyFill="1" applyBorder="1" applyAlignment="1">
      <alignment horizontal="center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vertical="top"/>
    </xf>
    <xf numFmtId="0" fontId="10" fillId="0" borderId="0" xfId="1" applyFont="1" applyFill="1" applyAlignment="1">
      <alignment vertical="top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7" fillId="0" borderId="0" xfId="1" applyFont="1" applyFill="1" applyAlignment="1">
      <alignment horizontal="right" vertical="center"/>
    </xf>
    <xf numFmtId="0" fontId="13" fillId="0" borderId="0" xfId="1" applyFont="1" applyFill="1" applyAlignment="1">
      <alignment vertical="top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166" fontId="10" fillId="0" borderId="1" xfId="0" applyNumberFormat="1" applyFont="1" applyFill="1" applyBorder="1" applyAlignment="1">
      <alignment horizontal="center" vertical="top" wrapText="1"/>
    </xf>
    <xf numFmtId="0" fontId="5" fillId="0" borderId="0" xfId="1" applyFont="1" applyFill="1" applyAlignment="1">
      <alignment vertical="top"/>
    </xf>
    <xf numFmtId="0" fontId="6" fillId="0" borderId="0" xfId="1" applyFont="1" applyFill="1" applyBorder="1" applyAlignment="1">
      <alignment horizontal="right" vertical="top"/>
    </xf>
    <xf numFmtId="0" fontId="5" fillId="0" borderId="0" xfId="1" applyFont="1" applyFill="1" applyBorder="1" applyAlignment="1">
      <alignment horizontal="right" vertical="top"/>
    </xf>
    <xf numFmtId="0" fontId="5" fillId="0" borderId="0" xfId="18" applyFont="1" applyFill="1" applyBorder="1" applyAlignment="1">
      <alignment horizontal="right" vertical="top"/>
    </xf>
    <xf numFmtId="0" fontId="7" fillId="0" borderId="0" xfId="4" applyFont="1" applyFill="1" applyAlignment="1">
      <alignment horizontal="right" vertical="top"/>
    </xf>
    <xf numFmtId="0" fontId="6" fillId="0" borderId="0" xfId="1" applyFont="1" applyFill="1" applyBorder="1" applyAlignment="1">
      <alignment horizontal="left" vertical="top"/>
    </xf>
    <xf numFmtId="0" fontId="5" fillId="0" borderId="0" xfId="1" applyFont="1" applyFill="1" applyBorder="1" applyAlignment="1">
      <alignment horizontal="left" vertical="top"/>
    </xf>
    <xf numFmtId="0" fontId="7" fillId="0" borderId="0" xfId="10" applyNumberFormat="1" applyFont="1" applyFill="1" applyAlignment="1">
      <alignment horizontal="left" vertical="top"/>
    </xf>
    <xf numFmtId="0" fontId="5" fillId="0" borderId="1" xfId="0" applyFont="1" applyFill="1" applyBorder="1" applyAlignment="1">
      <alignment horizontal="center" vertical="top" wrapText="1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11" xfId="4"/>
    <cellStyle name="Обычный 2" xfId="2"/>
    <cellStyle name="Обычный 2 2" xfId="10"/>
    <cellStyle name="Обычный 2 3" xfId="16"/>
    <cellStyle name="Обычный 3" xfId="3"/>
    <cellStyle name="Обычный 3 2" xfId="9"/>
    <cellStyle name="Обычный 3 3" xfId="15"/>
    <cellStyle name="Обычный 4" xfId="7"/>
    <cellStyle name="Обычный 4 2" xfId="13"/>
    <cellStyle name="Обычный_ведомости 2006(КЦ)" xfId="18"/>
    <cellStyle name="Обычный_ГЗУ-II.04" xfId="1"/>
    <cellStyle name="Процентный 2" xfId="6"/>
    <cellStyle name="Процентный 3" xfId="5"/>
    <cellStyle name="Финансовый 2" xfId="8"/>
    <cellStyle name="Финансовый 2 2" xfId="17"/>
    <cellStyle name="Финансовый 3" xfId="14"/>
    <cellStyle name="Финансовый 4" xfId="12"/>
    <cellStyle name="Финансовый 5" xfId="1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</sheetPr>
  <dimension ref="A1:M44"/>
  <sheetViews>
    <sheetView tabSelected="1" view="pageBreakPreview" zoomScale="85" zoomScaleNormal="112" zoomScaleSheetLayoutView="85" workbookViewId="0">
      <selection activeCell="A11" sqref="A11:L11"/>
    </sheetView>
  </sheetViews>
  <sheetFormatPr defaultRowHeight="11.25" x14ac:dyDescent="0.2"/>
  <cols>
    <col min="1" max="1" width="5.28515625" style="31" customWidth="1"/>
    <col min="2" max="2" width="46" style="32" customWidth="1"/>
    <col min="3" max="3" width="6.42578125" style="29" customWidth="1"/>
    <col min="4" max="4" width="8.28515625" style="29" customWidth="1"/>
    <col min="5" max="5" width="16.140625" style="29" customWidth="1"/>
    <col min="6" max="6" width="6.140625" style="29" customWidth="1"/>
    <col min="7" max="7" width="6.85546875" style="29" customWidth="1"/>
    <col min="8" max="8" width="14.85546875" style="29" customWidth="1"/>
    <col min="9" max="9" width="25.42578125" style="29" customWidth="1"/>
    <col min="10" max="10" width="6.28515625" style="29" customWidth="1"/>
    <col min="11" max="11" width="8.85546875" style="29" customWidth="1"/>
    <col min="12" max="12" width="12.42578125" style="29" customWidth="1"/>
    <col min="13" max="16384" width="9.140625" style="29"/>
  </cols>
  <sheetData>
    <row r="1" spans="1:12" s="7" customFormat="1" ht="12.75" x14ac:dyDescent="0.2">
      <c r="A1" s="3"/>
      <c r="B1" s="4"/>
      <c r="C1" s="5"/>
      <c r="D1" s="6"/>
      <c r="E1" s="6"/>
      <c r="F1" s="6"/>
      <c r="H1" s="6"/>
      <c r="I1" s="5"/>
      <c r="L1" s="34" t="s">
        <v>33</v>
      </c>
    </row>
    <row r="2" spans="1:12" s="7" customFormat="1" ht="12.75" x14ac:dyDescent="0.2">
      <c r="A2" s="3"/>
      <c r="B2" s="4"/>
      <c r="C2" s="5"/>
      <c r="D2" s="6"/>
      <c r="E2" s="6"/>
      <c r="F2" s="6"/>
      <c r="G2" s="6"/>
      <c r="H2" s="6"/>
      <c r="I2" s="5"/>
      <c r="L2" s="6"/>
    </row>
    <row r="3" spans="1:12" s="41" customFormat="1" ht="12.75" x14ac:dyDescent="0.2">
      <c r="A3" s="46" t="s">
        <v>10</v>
      </c>
      <c r="L3" s="42" t="s">
        <v>11</v>
      </c>
    </row>
    <row r="4" spans="1:12" s="41" customFormat="1" ht="12.75" x14ac:dyDescent="0.2">
      <c r="J4" s="1"/>
      <c r="K4" s="1"/>
      <c r="L4" s="43"/>
    </row>
    <row r="5" spans="1:12" s="41" customFormat="1" ht="12.75" x14ac:dyDescent="0.2">
      <c r="J5" s="1"/>
      <c r="K5" s="1"/>
      <c r="L5" s="6"/>
    </row>
    <row r="6" spans="1:12" s="41" customFormat="1" ht="12.75" x14ac:dyDescent="0.2">
      <c r="A6" s="47"/>
      <c r="J6" s="1"/>
      <c r="K6" s="1"/>
      <c r="L6" s="44"/>
    </row>
    <row r="7" spans="1:12" s="41" customFormat="1" ht="12.75" x14ac:dyDescent="0.2">
      <c r="A7" s="47"/>
      <c r="D7" s="2"/>
      <c r="L7" s="43"/>
    </row>
    <row r="8" spans="1:12" s="41" customFormat="1" ht="12.75" x14ac:dyDescent="0.2">
      <c r="A8" s="48"/>
      <c r="B8" s="8"/>
      <c r="D8" s="2"/>
      <c r="E8" s="2"/>
      <c r="F8" s="2"/>
      <c r="G8" s="2"/>
      <c r="H8" s="2"/>
      <c r="L8" s="45"/>
    </row>
    <row r="9" spans="1:12" s="7" customFormat="1" ht="15.75" x14ac:dyDescent="0.2">
      <c r="A9" s="53" t="s">
        <v>31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</row>
    <row r="10" spans="1:12" s="7" customFormat="1" ht="12.75" x14ac:dyDescent="0.2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2" s="15" customFormat="1" ht="12.75" x14ac:dyDescent="0.2">
      <c r="A11" s="54" t="s">
        <v>32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</row>
    <row r="12" spans="1:12" s="15" customFormat="1" ht="12.75" x14ac:dyDescent="0.2">
      <c r="A12" s="50"/>
      <c r="B12" s="50"/>
      <c r="C12" s="50"/>
      <c r="D12" s="50"/>
      <c r="E12" s="50"/>
      <c r="F12" s="50"/>
      <c r="G12" s="50"/>
      <c r="H12" s="50"/>
      <c r="I12" s="50"/>
      <c r="J12" s="50"/>
      <c r="K12" s="50"/>
      <c r="L12" s="50"/>
    </row>
    <row r="13" spans="1:12" s="15" customFormat="1" ht="12.75" x14ac:dyDescent="0.2">
      <c r="A13" s="10"/>
      <c r="B13" s="11" t="s">
        <v>9</v>
      </c>
      <c r="C13" s="5" t="s">
        <v>28</v>
      </c>
      <c r="D13" s="10"/>
      <c r="E13" s="10"/>
      <c r="F13" s="10"/>
      <c r="G13" s="10"/>
      <c r="H13" s="10"/>
      <c r="I13" s="12"/>
      <c r="J13" s="10"/>
      <c r="K13" s="10"/>
      <c r="L13" s="10"/>
    </row>
    <row r="14" spans="1:12" s="15" customFormat="1" ht="12.75" x14ac:dyDescent="0.2">
      <c r="A14" s="10"/>
      <c r="B14" s="11"/>
      <c r="C14" s="5"/>
      <c r="D14" s="10"/>
      <c r="E14" s="10"/>
      <c r="F14" s="10"/>
      <c r="G14" s="10"/>
      <c r="H14" s="10"/>
      <c r="I14" s="12"/>
      <c r="J14" s="10"/>
      <c r="K14" s="10"/>
      <c r="L14" s="10"/>
    </row>
    <row r="15" spans="1:12" s="41" customFormat="1" ht="12.75" x14ac:dyDescent="0.2">
      <c r="A15" s="10"/>
      <c r="B15" s="10"/>
      <c r="C15" s="28"/>
      <c r="D15" s="28"/>
      <c r="E15" s="28"/>
      <c r="F15" s="28"/>
      <c r="G15" s="28"/>
      <c r="H15" s="28"/>
      <c r="I15" s="28"/>
      <c r="J15" s="28"/>
      <c r="K15" s="28"/>
      <c r="L15" s="28"/>
    </row>
    <row r="16" spans="1:12" ht="12" x14ac:dyDescent="0.2">
      <c r="A16" s="55" t="s">
        <v>2</v>
      </c>
      <c r="B16" s="55" t="s">
        <v>3</v>
      </c>
      <c r="C16" s="55" t="s">
        <v>4</v>
      </c>
      <c r="D16" s="55"/>
      <c r="E16" s="55" t="s">
        <v>5</v>
      </c>
      <c r="F16" s="55"/>
      <c r="G16" s="55"/>
      <c r="H16" s="55"/>
      <c r="I16" s="55" t="s">
        <v>6</v>
      </c>
      <c r="J16" s="55"/>
      <c r="K16" s="55"/>
      <c r="L16" s="55"/>
    </row>
    <row r="17" spans="1:13" ht="72" x14ac:dyDescent="0.2">
      <c r="A17" s="55"/>
      <c r="B17" s="55"/>
      <c r="C17" s="51" t="s">
        <v>1</v>
      </c>
      <c r="D17" s="51" t="s">
        <v>7</v>
      </c>
      <c r="E17" s="51" t="s">
        <v>0</v>
      </c>
      <c r="F17" s="51" t="s">
        <v>1</v>
      </c>
      <c r="G17" s="51" t="s">
        <v>7</v>
      </c>
      <c r="H17" s="51" t="s">
        <v>26</v>
      </c>
      <c r="I17" s="51" t="s">
        <v>0</v>
      </c>
      <c r="J17" s="51" t="s">
        <v>1</v>
      </c>
      <c r="K17" s="51" t="s">
        <v>7</v>
      </c>
      <c r="L17" s="51" t="s">
        <v>12</v>
      </c>
    </row>
    <row r="18" spans="1:13" s="30" customFormat="1" ht="12" x14ac:dyDescent="0.2">
      <c r="A18" s="38">
        <v>1</v>
      </c>
      <c r="B18" s="23">
        <v>2</v>
      </c>
      <c r="C18" s="38">
        <v>3</v>
      </c>
      <c r="D18" s="38">
        <v>4</v>
      </c>
      <c r="E18" s="38">
        <v>5</v>
      </c>
      <c r="F18" s="38">
        <v>6</v>
      </c>
      <c r="G18" s="38">
        <v>7</v>
      </c>
      <c r="H18" s="38">
        <v>8</v>
      </c>
      <c r="I18" s="38">
        <v>9</v>
      </c>
      <c r="J18" s="38">
        <v>10</v>
      </c>
      <c r="K18" s="38">
        <v>11</v>
      </c>
      <c r="L18" s="38">
        <v>12</v>
      </c>
    </row>
    <row r="19" spans="1:13" s="35" customFormat="1" ht="29.25" customHeight="1" x14ac:dyDescent="0.2">
      <c r="A19" s="52" t="s">
        <v>30</v>
      </c>
      <c r="B19" s="52"/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30"/>
    </row>
    <row r="20" spans="1:13" s="19" customFormat="1" ht="83.25" x14ac:dyDescent="0.2">
      <c r="A20" s="24">
        <v>15</v>
      </c>
      <c r="B20" s="25" t="s">
        <v>22</v>
      </c>
      <c r="C20" s="49" t="s">
        <v>15</v>
      </c>
      <c r="D20" s="33" t="s">
        <v>18</v>
      </c>
      <c r="E20" s="39"/>
      <c r="F20" s="39"/>
      <c r="G20" s="39"/>
      <c r="H20" s="39"/>
      <c r="I20" s="39"/>
      <c r="J20" s="39"/>
      <c r="K20" s="39"/>
      <c r="L20" s="39"/>
      <c r="M20" s="26"/>
    </row>
    <row r="21" spans="1:13" s="19" customFormat="1" ht="70.5" x14ac:dyDescent="0.2">
      <c r="A21" s="24">
        <f>20:20+1</f>
        <v>16</v>
      </c>
      <c r="B21" s="25" t="s">
        <v>23</v>
      </c>
      <c r="C21" s="49" t="s">
        <v>15</v>
      </c>
      <c r="D21" s="33">
        <v>6.46</v>
      </c>
      <c r="E21" s="39"/>
      <c r="F21" s="39"/>
      <c r="G21" s="39"/>
      <c r="H21" s="39"/>
      <c r="I21" s="39"/>
      <c r="J21" s="39"/>
      <c r="K21" s="39"/>
      <c r="L21" s="39"/>
      <c r="M21" s="26"/>
    </row>
    <row r="22" spans="1:13" s="19" customFormat="1" ht="12.75" x14ac:dyDescent="0.2">
      <c r="A22" s="24"/>
      <c r="B22" s="25"/>
      <c r="C22" s="49"/>
      <c r="D22" s="27"/>
      <c r="E22" s="39"/>
      <c r="F22" s="39"/>
      <c r="G22" s="39"/>
      <c r="H22" s="39"/>
      <c r="I22" s="37" t="s">
        <v>16</v>
      </c>
      <c r="J22" s="36" t="s">
        <v>14</v>
      </c>
      <c r="K22" s="33">
        <f>D21*0.05*10</f>
        <v>3.23</v>
      </c>
      <c r="L22" s="38" t="s">
        <v>34</v>
      </c>
      <c r="M22" s="26"/>
    </row>
    <row r="23" spans="1:13" s="19" customFormat="1" ht="12.75" x14ac:dyDescent="0.2">
      <c r="A23" s="24"/>
      <c r="B23" s="25"/>
      <c r="C23" s="49"/>
      <c r="D23" s="27"/>
      <c r="E23" s="39"/>
      <c r="F23" s="39"/>
      <c r="G23" s="39"/>
      <c r="H23" s="39"/>
      <c r="I23" s="37" t="s">
        <v>19</v>
      </c>
      <c r="J23" s="36" t="s">
        <v>13</v>
      </c>
      <c r="K23" s="40">
        <f>D21*0.4*10/1000</f>
        <v>2.5999999999999999E-2</v>
      </c>
      <c r="L23" s="38" t="s">
        <v>34</v>
      </c>
      <c r="M23" s="26"/>
    </row>
    <row r="24" spans="1:13" s="19" customFormat="1" ht="24" x14ac:dyDescent="0.2">
      <c r="A24" s="24"/>
      <c r="B24" s="25"/>
      <c r="C24" s="49"/>
      <c r="D24" s="27"/>
      <c r="E24" s="39"/>
      <c r="F24" s="39"/>
      <c r="G24" s="39"/>
      <c r="H24" s="39"/>
      <c r="I24" s="37" t="s">
        <v>20</v>
      </c>
      <c r="J24" s="36" t="s">
        <v>13</v>
      </c>
      <c r="K24" s="40">
        <f>D21*0.11*10/1000*2</f>
        <v>1.4E-2</v>
      </c>
      <c r="L24" s="38" t="s">
        <v>34</v>
      </c>
      <c r="M24" s="26"/>
    </row>
    <row r="25" spans="1:13" s="19" customFormat="1" ht="12.75" x14ac:dyDescent="0.2">
      <c r="A25" s="24"/>
      <c r="B25" s="25"/>
      <c r="C25" s="49"/>
      <c r="D25" s="27"/>
      <c r="E25" s="39"/>
      <c r="F25" s="39"/>
      <c r="G25" s="39"/>
      <c r="H25" s="39"/>
      <c r="I25" s="37" t="s">
        <v>17</v>
      </c>
      <c r="J25" s="36" t="s">
        <v>14</v>
      </c>
      <c r="K25" s="40">
        <f>D21*0.016*10*2</f>
        <v>2.0670000000000002</v>
      </c>
      <c r="L25" s="38" t="s">
        <v>34</v>
      </c>
      <c r="M25" s="26"/>
    </row>
    <row r="26" spans="1:13" s="19" customFormat="1" ht="12.75" x14ac:dyDescent="0.2">
      <c r="A26" s="24"/>
      <c r="B26" s="25"/>
      <c r="C26" s="49"/>
      <c r="D26" s="27"/>
      <c r="E26" s="39"/>
      <c r="F26" s="39"/>
      <c r="G26" s="39"/>
      <c r="H26" s="39"/>
      <c r="I26" s="37" t="s">
        <v>21</v>
      </c>
      <c r="J26" s="36" t="s">
        <v>13</v>
      </c>
      <c r="K26" s="40">
        <f>D21*0.007*10/1000*2</f>
        <v>1E-3</v>
      </c>
      <c r="L26" s="38" t="s">
        <v>34</v>
      </c>
      <c r="M26" s="26"/>
    </row>
    <row r="27" spans="1:13" s="19" customFormat="1" ht="117" x14ac:dyDescent="0.2">
      <c r="A27" s="24">
        <f>21:21+1</f>
        <v>17</v>
      </c>
      <c r="B27" s="25" t="s">
        <v>24</v>
      </c>
      <c r="C27" s="49" t="s">
        <v>15</v>
      </c>
      <c r="D27" s="33" t="s">
        <v>27</v>
      </c>
      <c r="E27" s="39"/>
      <c r="F27" s="39"/>
      <c r="G27" s="39"/>
      <c r="H27" s="39"/>
      <c r="I27" s="39"/>
      <c r="J27" s="39"/>
      <c r="K27" s="39"/>
      <c r="L27" s="39"/>
      <c r="M27" s="26"/>
    </row>
    <row r="28" spans="1:13" s="19" customFormat="1" ht="104.25" x14ac:dyDescent="0.2">
      <c r="A28" s="24">
        <f>27:27+1</f>
        <v>18</v>
      </c>
      <c r="B28" s="25" t="s">
        <v>25</v>
      </c>
      <c r="C28" s="49" t="s">
        <v>15</v>
      </c>
      <c r="D28" s="33">
        <v>32.04</v>
      </c>
      <c r="E28" s="39"/>
      <c r="F28" s="39"/>
      <c r="G28" s="39"/>
      <c r="H28" s="39"/>
      <c r="I28" s="39"/>
      <c r="J28" s="39"/>
      <c r="K28" s="39"/>
      <c r="L28" s="39"/>
      <c r="M28" s="26"/>
    </row>
    <row r="29" spans="1:13" s="19" customFormat="1" ht="12.75" x14ac:dyDescent="0.2">
      <c r="A29" s="24"/>
      <c r="B29" s="25"/>
      <c r="C29" s="49"/>
      <c r="D29" s="27"/>
      <c r="E29" s="39"/>
      <c r="F29" s="39"/>
      <c r="G29" s="39"/>
      <c r="H29" s="39"/>
      <c r="I29" s="37" t="s">
        <v>16</v>
      </c>
      <c r="J29" s="36" t="s">
        <v>14</v>
      </c>
      <c r="K29" s="33">
        <f>$D$28*0.05*10</f>
        <v>16.02</v>
      </c>
      <c r="L29" s="38" t="s">
        <v>34</v>
      </c>
      <c r="M29" s="26"/>
    </row>
    <row r="30" spans="1:13" s="19" customFormat="1" ht="12.75" x14ac:dyDescent="0.2">
      <c r="A30" s="24"/>
      <c r="B30" s="25"/>
      <c r="C30" s="49"/>
      <c r="D30" s="27"/>
      <c r="E30" s="39"/>
      <c r="F30" s="39"/>
      <c r="G30" s="39"/>
      <c r="H30" s="39"/>
      <c r="I30" s="37" t="s">
        <v>19</v>
      </c>
      <c r="J30" s="36" t="s">
        <v>13</v>
      </c>
      <c r="K30" s="40">
        <f>D28*0.4*10/1000</f>
        <v>0.128</v>
      </c>
      <c r="L30" s="38" t="s">
        <v>34</v>
      </c>
      <c r="M30" s="26"/>
    </row>
    <row r="31" spans="1:13" s="19" customFormat="1" ht="24" x14ac:dyDescent="0.2">
      <c r="A31" s="24"/>
      <c r="B31" s="25"/>
      <c r="C31" s="49"/>
      <c r="D31" s="27"/>
      <c r="E31" s="39"/>
      <c r="F31" s="39"/>
      <c r="G31" s="39"/>
      <c r="H31" s="39"/>
      <c r="I31" s="37" t="s">
        <v>20</v>
      </c>
      <c r="J31" s="36" t="s">
        <v>13</v>
      </c>
      <c r="K31" s="40">
        <f>D28*0.11*10/1000*2</f>
        <v>7.0000000000000007E-2</v>
      </c>
      <c r="L31" s="38" t="s">
        <v>34</v>
      </c>
      <c r="M31" s="26"/>
    </row>
    <row r="32" spans="1:13" s="19" customFormat="1" ht="12.75" x14ac:dyDescent="0.2">
      <c r="A32" s="24"/>
      <c r="B32" s="25"/>
      <c r="C32" s="49"/>
      <c r="D32" s="27"/>
      <c r="E32" s="39"/>
      <c r="F32" s="39"/>
      <c r="G32" s="39"/>
      <c r="H32" s="39"/>
      <c r="I32" s="37" t="s">
        <v>17</v>
      </c>
      <c r="J32" s="36" t="s">
        <v>14</v>
      </c>
      <c r="K32" s="40">
        <f>D28*0.016*10*2</f>
        <v>10.253</v>
      </c>
      <c r="L32" s="38" t="s">
        <v>34</v>
      </c>
      <c r="M32" s="26"/>
    </row>
    <row r="33" spans="1:13" s="19" customFormat="1" ht="12.75" x14ac:dyDescent="0.2">
      <c r="A33" s="24"/>
      <c r="B33" s="25"/>
      <c r="C33" s="49"/>
      <c r="D33" s="27"/>
      <c r="E33" s="39"/>
      <c r="F33" s="39"/>
      <c r="G33" s="39"/>
      <c r="H33" s="39"/>
      <c r="I33" s="37" t="s">
        <v>21</v>
      </c>
      <c r="J33" s="36" t="s">
        <v>13</v>
      </c>
      <c r="K33" s="40">
        <f>D28*0.007*10/1000*2</f>
        <v>4.0000000000000001E-3</v>
      </c>
      <c r="L33" s="38" t="s">
        <v>34</v>
      </c>
      <c r="M33" s="26"/>
    </row>
    <row r="34" spans="1:13" s="19" customFormat="1" ht="12.75" x14ac:dyDescent="0.2">
      <c r="A34" s="17"/>
      <c r="B34" s="6" t="s">
        <v>8</v>
      </c>
      <c r="C34" s="18" t="s">
        <v>29</v>
      </c>
      <c r="E34" s="14"/>
      <c r="F34" s="5"/>
      <c r="G34" s="4"/>
      <c r="H34" s="13"/>
      <c r="I34" s="20"/>
      <c r="J34" s="4"/>
      <c r="K34" s="4"/>
      <c r="L34" s="4"/>
    </row>
    <row r="35" spans="1:13" s="19" customFormat="1" ht="12.75" x14ac:dyDescent="0.2">
      <c r="A35" s="17"/>
      <c r="B35" s="6"/>
      <c r="C35" s="18"/>
      <c r="E35" s="14"/>
      <c r="F35" s="5"/>
      <c r="G35" s="4"/>
      <c r="H35" s="13"/>
      <c r="I35" s="20"/>
      <c r="J35" s="4"/>
      <c r="K35" s="4"/>
      <c r="L35" s="4"/>
    </row>
    <row r="36" spans="1:13" s="19" customFormat="1" ht="12.75" x14ac:dyDescent="0.2">
      <c r="A36" s="17"/>
      <c r="G36" s="16" t="s">
        <v>35</v>
      </c>
      <c r="H36" s="4"/>
      <c r="K36" s="21"/>
    </row>
    <row r="37" spans="1:13" s="19" customFormat="1" ht="12.75" x14ac:dyDescent="0.2">
      <c r="A37" s="13"/>
      <c r="G37" s="22" t="s">
        <v>36</v>
      </c>
      <c r="H37" s="22"/>
      <c r="I37" s="22"/>
      <c r="J37" s="22"/>
      <c r="K37" s="5" t="s">
        <v>37</v>
      </c>
    </row>
    <row r="38" spans="1:13" s="41" customFormat="1" ht="12.75" x14ac:dyDescent="0.2">
      <c r="A38" s="2"/>
      <c r="B38" s="8"/>
    </row>
    <row r="39" spans="1:13" s="41" customFormat="1" ht="12.75" x14ac:dyDescent="0.2">
      <c r="A39" s="2"/>
      <c r="B39" s="8"/>
    </row>
    <row r="40" spans="1:13" s="41" customFormat="1" ht="12.75" x14ac:dyDescent="0.2">
      <c r="A40" s="2"/>
      <c r="B40" s="8"/>
    </row>
    <row r="41" spans="1:13" s="41" customFormat="1" ht="12.75" x14ac:dyDescent="0.2">
      <c r="A41" s="2"/>
      <c r="B41" s="8"/>
    </row>
    <row r="42" spans="1:13" s="41" customFormat="1" ht="12.75" x14ac:dyDescent="0.2">
      <c r="A42" s="2"/>
      <c r="B42" s="8"/>
    </row>
    <row r="43" spans="1:13" s="41" customFormat="1" ht="12.75" x14ac:dyDescent="0.2">
      <c r="A43" s="2"/>
      <c r="B43" s="8"/>
    </row>
    <row r="44" spans="1:13" s="41" customFormat="1" ht="12.75" x14ac:dyDescent="0.2">
      <c r="A44" s="2"/>
      <c r="B44" s="8"/>
    </row>
  </sheetData>
  <autoFilter ref="A18:L37"/>
  <mergeCells count="8">
    <mergeCell ref="A19:L19"/>
    <mergeCell ref="A9:L9"/>
    <mergeCell ref="A11:L11"/>
    <mergeCell ref="A16:A17"/>
    <mergeCell ref="B16:B17"/>
    <mergeCell ref="C16:D16"/>
    <mergeCell ref="E16:H16"/>
    <mergeCell ref="I16:L16"/>
  </mergeCells>
  <printOptions horizontalCentered="1"/>
  <pageMargins left="0.19685039370078741" right="0.19685039370078741" top="0.59055118110236227" bottom="0.59055118110236227" header="0.19685039370078741" footer="0.19685039370078741"/>
  <pageSetup paperSize="9" scale="90" orientation="landscape" blackAndWhite="1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Деф.вед</vt:lpstr>
      <vt:lpstr>Деф.вед!Заголовки_для_печати</vt:lpstr>
      <vt:lpstr>Деф.вед!Область_печати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admins</cp:lastModifiedBy>
  <cp:lastPrinted>2022-06-21T02:59:26Z</cp:lastPrinted>
  <dcterms:created xsi:type="dcterms:W3CDTF">2002-02-11T05:58:42Z</dcterms:created>
  <dcterms:modified xsi:type="dcterms:W3CDTF">2022-06-21T03:37:47Z</dcterms:modified>
</cp:coreProperties>
</file>